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Sheet1" sheetId="1" r:id="rId1"/>
    <sheet name="Sheet2" sheetId="2" r:id="rId2"/>
    <sheet name="Sheet3" sheetId="3" r:id="rId3"/>
    <sheet name="Compatibility Report" sheetId="4" r:id="rId4"/>
  </sheets>
  <definedNames/>
  <calcPr fullCalcOnLoad="1"/>
</workbook>
</file>

<file path=xl/sharedStrings.xml><?xml version="1.0" encoding="utf-8"?>
<sst xmlns="http://schemas.openxmlformats.org/spreadsheetml/2006/main" count="125" uniqueCount="72">
  <si>
    <t>Suburban Green Infrastructure Program - SGIP - Save the Rain</t>
  </si>
  <si>
    <t>Round 1 Applications March 30th 2012 - Funding Capped at $3,000,000</t>
  </si>
  <si>
    <t>Municipality</t>
  </si>
  <si>
    <t>Description</t>
  </si>
  <si>
    <t>GI Type</t>
  </si>
  <si>
    <t>Drainage Area SF</t>
  </si>
  <si>
    <t>Annual Capture Gallons</t>
  </si>
  <si>
    <t>Fund Request</t>
  </si>
  <si>
    <t>Project Cost</t>
  </si>
  <si>
    <t>GI Cost per Gallon</t>
  </si>
  <si>
    <t>Program Grade</t>
  </si>
  <si>
    <t>Problem Grade</t>
  </si>
  <si>
    <t>Tier</t>
  </si>
  <si>
    <t>Prepared By</t>
  </si>
  <si>
    <t>Funding Based Upon $3 MM Cap</t>
  </si>
  <si>
    <t>Town of Clay</t>
  </si>
  <si>
    <t>Bayberry Subdivision</t>
  </si>
  <si>
    <t>Porous Pavement</t>
  </si>
  <si>
    <t>A</t>
  </si>
  <si>
    <t>C&amp;S</t>
  </si>
  <si>
    <t>Town of Dewitt</t>
  </si>
  <si>
    <t>Park Hill Green</t>
  </si>
  <si>
    <t>Rain Barrel, Tree Planting, Subsurface Infiltration</t>
  </si>
  <si>
    <t>OBG</t>
  </si>
  <si>
    <t>Franklin Park</t>
  </si>
  <si>
    <t>Rain Barrel, Tree Planting</t>
  </si>
  <si>
    <t>Village of Manlius</t>
  </si>
  <si>
    <t>Village Wide</t>
  </si>
  <si>
    <t>Rain Barrel</t>
  </si>
  <si>
    <t>Village</t>
  </si>
  <si>
    <t>Village of Fayetteville</t>
  </si>
  <si>
    <t>Lower Village Streetscape</t>
  </si>
  <si>
    <t>Porous Pavement, Pavement Reduction, Rain Gardens, Tree Planting</t>
  </si>
  <si>
    <t>B&amp;L</t>
  </si>
  <si>
    <t>Village of East Syracuse</t>
  </si>
  <si>
    <t>Bagg Street DPW Garage</t>
  </si>
  <si>
    <t>Rain Garden, Sand Filter</t>
  </si>
  <si>
    <t>Town of Geddes</t>
  </si>
  <si>
    <t>Grove Road</t>
  </si>
  <si>
    <t>Infiltration Trench</t>
  </si>
  <si>
    <t>Town</t>
  </si>
  <si>
    <t>Town of Camillus</t>
  </si>
  <si>
    <t>Shove Park</t>
  </si>
  <si>
    <t>Porous Pavement, Rain Gardens, Rain Barrels, Tree Planting</t>
  </si>
  <si>
    <t>B</t>
  </si>
  <si>
    <t>Town of Manlius</t>
  </si>
  <si>
    <t>Murifield Drive</t>
  </si>
  <si>
    <t>Subsurface Infiltration</t>
  </si>
  <si>
    <t>Miller</t>
  </si>
  <si>
    <t>Village of Solvay</t>
  </si>
  <si>
    <t xml:space="preserve">Youth Center </t>
  </si>
  <si>
    <t>Bioretention</t>
  </si>
  <si>
    <t>Town Hall</t>
  </si>
  <si>
    <t>Village of Baldwinsville</t>
  </si>
  <si>
    <t>Lock Street</t>
  </si>
  <si>
    <t>C</t>
  </si>
  <si>
    <t>CHA</t>
  </si>
  <si>
    <t>Caroline Ave</t>
  </si>
  <si>
    <t>Green Wall, Porous Pavement</t>
  </si>
  <si>
    <t>Village of North Syracuse</t>
  </si>
  <si>
    <t>Town of Salina</t>
  </si>
  <si>
    <t>Town of Cicero</t>
  </si>
  <si>
    <t>Cedar Point</t>
  </si>
  <si>
    <t>Highway Garage</t>
  </si>
  <si>
    <t>Budget pinched to meet cap</t>
  </si>
  <si>
    <t>Color Legend</t>
  </si>
  <si>
    <t>Compatibility Report for suburban save the rain discussion sheet 05 03 2012.xls</t>
  </si>
  <si>
    <t>Run on 5/11/2012 11:23</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</si>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</sst>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39">
    <font>
      <sz val="10"/>
      <name val="Arial"/>
      <family val="0"/>
    </font>
    <font>
      <sz val="11"/>
      <color indexed="8"/>
      <name val="Calibri"/>
      <family val="2"/>
    </font>
    <font>
      <b/>
      <sz val="16"/>
      <name val="Arial"/>
      <family val="2"/>
    </font>
    <font>
      <b/>
      <sz val="14"/>
      <name val="Arial"/>
      <family val="2"/>
    </font>
    <font>
      <b/>
      <sz val="12"/>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thin"/>
      <right style="medium"/>
      <top/>
      <bottom style="thin"/>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right style="medium"/>
      <top style="medium"/>
      <bottom/>
    </border>
    <border>
      <left style="thin"/>
      <right style="thin"/>
      <top/>
      <bottom style="thin"/>
    </border>
    <border>
      <left style="medium"/>
      <right style="thin"/>
      <top/>
      <bottom style="thin"/>
    </border>
    <border>
      <left style="medium"/>
      <right style="medium"/>
      <top style="medium"/>
      <bottom style="double"/>
    </border>
    <border>
      <left style="thin"/>
      <right/>
      <top/>
      <bottom style="thin"/>
    </border>
    <border>
      <left style="medium"/>
      <right style="medium"/>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32">
    <xf numFmtId="0" fontId="0" fillId="0" borderId="0" xfId="0" applyAlignment="1">
      <alignment/>
    </xf>
    <xf numFmtId="0" fontId="4" fillId="0" borderId="10" xfId="0" applyFont="1" applyBorder="1" applyAlignment="1">
      <alignment horizontal="center" wrapText="1"/>
    </xf>
    <xf numFmtId="0" fontId="5" fillId="33" borderId="0" xfId="0" applyFont="1" applyFill="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Fill="1" applyBorder="1" applyAlignment="1">
      <alignment/>
    </xf>
    <xf numFmtId="0" fontId="0" fillId="0" borderId="14" xfId="0" applyBorder="1" applyAlignment="1">
      <alignment horizontal="center"/>
    </xf>
    <xf numFmtId="0" fontId="5" fillId="0" borderId="15" xfId="0" applyFont="1" applyFill="1" applyBorder="1" applyAlignment="1">
      <alignment/>
    </xf>
    <xf numFmtId="0" fontId="5" fillId="0" borderId="0" xfId="0" applyFont="1" applyAlignment="1">
      <alignment wrapText="1"/>
    </xf>
    <xf numFmtId="0" fontId="5" fillId="0" borderId="16" xfId="0" applyFont="1" applyBorder="1" applyAlignment="1">
      <alignment vertical="center" wrapText="1"/>
    </xf>
    <xf numFmtId="0" fontId="5" fillId="0" borderId="17" xfId="0" applyFont="1" applyBorder="1" applyAlignment="1">
      <alignment vertical="center" wrapText="1"/>
    </xf>
    <xf numFmtId="164" fontId="5" fillId="0" borderId="17" xfId="42" applyNumberFormat="1" applyFont="1" applyBorder="1" applyAlignment="1">
      <alignment vertical="center" wrapText="1"/>
    </xf>
    <xf numFmtId="41" fontId="5" fillId="0" borderId="17" xfId="42" applyNumberFormat="1" applyFont="1" applyBorder="1" applyAlignment="1">
      <alignment vertical="center" wrapText="1"/>
    </xf>
    <xf numFmtId="42" fontId="5" fillId="0" borderId="17" xfId="44" applyNumberFormat="1" applyFont="1" applyBorder="1" applyAlignment="1">
      <alignment vertical="center" wrapText="1"/>
    </xf>
    <xf numFmtId="44" fontId="5" fillId="0" borderId="17" xfId="44" applyFont="1" applyBorder="1" applyAlignment="1">
      <alignment vertical="center" wrapText="1"/>
    </xf>
    <xf numFmtId="44" fontId="5" fillId="0" borderId="18" xfId="44" applyFont="1" applyBorder="1" applyAlignment="1">
      <alignment horizontal="center" vertical="center" wrapText="1"/>
    </xf>
    <xf numFmtId="0" fontId="5" fillId="0" borderId="18" xfId="44" applyNumberFormat="1" applyFont="1" applyBorder="1" applyAlignment="1">
      <alignment horizontal="center" vertical="center" wrapText="1"/>
    </xf>
    <xf numFmtId="0" fontId="5" fillId="0" borderId="19" xfId="0" applyFont="1" applyBorder="1" applyAlignment="1">
      <alignment horizontal="center" vertical="center" wrapText="1"/>
    </xf>
    <xf numFmtId="42" fontId="5" fillId="33" borderId="20" xfId="44" applyNumberFormat="1" applyFont="1" applyFill="1" applyBorder="1" applyAlignment="1">
      <alignment vertical="center" wrapText="1"/>
    </xf>
    <xf numFmtId="42" fontId="5" fillId="0" borderId="20" xfId="44" applyNumberFormat="1" applyFont="1" applyBorder="1" applyAlignment="1">
      <alignment vertical="center" wrapText="1"/>
    </xf>
    <xf numFmtId="42" fontId="5" fillId="0" borderId="10" xfId="44" applyNumberFormat="1" applyFont="1" applyFill="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164" fontId="5" fillId="0" borderId="22" xfId="42" applyNumberFormat="1" applyFont="1" applyBorder="1" applyAlignment="1">
      <alignment vertical="center" wrapText="1"/>
    </xf>
    <xf numFmtId="41" fontId="5" fillId="0" borderId="22" xfId="42" applyNumberFormat="1" applyFont="1" applyBorder="1" applyAlignment="1">
      <alignment vertical="center" wrapText="1"/>
    </xf>
    <xf numFmtId="42" fontId="5" fillId="0" borderId="22" xfId="44" applyNumberFormat="1" applyFont="1" applyBorder="1" applyAlignment="1">
      <alignment vertical="center" wrapText="1"/>
    </xf>
    <xf numFmtId="44" fontId="5" fillId="0" borderId="22" xfId="44" applyFont="1" applyBorder="1" applyAlignment="1">
      <alignment vertical="center" wrapText="1"/>
    </xf>
    <xf numFmtId="44" fontId="5" fillId="0" borderId="23" xfId="44" applyFont="1" applyBorder="1" applyAlignment="1">
      <alignment horizontal="center" vertical="center" wrapText="1"/>
    </xf>
    <xf numFmtId="0" fontId="5" fillId="0" borderId="23" xfId="44"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vertical="center" wrapText="1"/>
    </xf>
    <xf numFmtId="0" fontId="5" fillId="0" borderId="26" xfId="0" applyFont="1" applyBorder="1" applyAlignment="1">
      <alignment vertical="center" wrapText="1"/>
    </xf>
    <xf numFmtId="164" fontId="5" fillId="0" borderId="26" xfId="42" applyNumberFormat="1" applyFont="1" applyBorder="1" applyAlignment="1">
      <alignment vertical="center" wrapText="1"/>
    </xf>
    <xf numFmtId="41" fontId="5" fillId="0" borderId="26" xfId="42" applyNumberFormat="1" applyFont="1" applyBorder="1" applyAlignment="1">
      <alignment vertical="center" wrapText="1"/>
    </xf>
    <xf numFmtId="42" fontId="5" fillId="0" borderId="26" xfId="44" applyNumberFormat="1" applyFont="1" applyBorder="1" applyAlignment="1">
      <alignment vertical="center" wrapText="1"/>
    </xf>
    <xf numFmtId="44" fontId="5" fillId="0" borderId="26" xfId="44" applyFont="1" applyBorder="1" applyAlignment="1">
      <alignment vertical="center" wrapText="1"/>
    </xf>
    <xf numFmtId="44" fontId="5" fillId="0" borderId="27" xfId="44" applyFont="1" applyBorder="1" applyAlignment="1">
      <alignment horizontal="center" vertical="center" wrapText="1"/>
    </xf>
    <xf numFmtId="0" fontId="5" fillId="0" borderId="27" xfId="44" applyNumberFormat="1"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41" fontId="5" fillId="0" borderId="0" xfId="0" applyNumberFormat="1" applyFont="1" applyAlignment="1">
      <alignment wrapText="1"/>
    </xf>
    <xf numFmtId="42" fontId="5" fillId="0" borderId="10" xfId="0" applyNumberFormat="1" applyFont="1" applyFill="1" applyBorder="1" applyAlignment="1">
      <alignment wrapText="1"/>
    </xf>
    <xf numFmtId="43" fontId="5" fillId="0" borderId="0" xfId="0" applyNumberFormat="1" applyFont="1" applyAlignment="1">
      <alignment wrapText="1"/>
    </xf>
    <xf numFmtId="42" fontId="5" fillId="0" borderId="10" xfId="44" applyNumberFormat="1" applyFont="1" applyFill="1" applyBorder="1" applyAlignment="1">
      <alignment wrapText="1"/>
    </xf>
    <xf numFmtId="0" fontId="5" fillId="4" borderId="29" xfId="0" applyFont="1" applyFill="1" applyBorder="1" applyAlignment="1">
      <alignment horizontal="center" vertical="center" wrapText="1"/>
    </xf>
    <xf numFmtId="0" fontId="5" fillId="4" borderId="0" xfId="0" applyFont="1" applyFill="1" applyAlignment="1">
      <alignment wrapText="1"/>
    </xf>
    <xf numFmtId="0" fontId="5" fillId="16" borderId="0" xfId="0" applyFont="1" applyFill="1" applyAlignment="1">
      <alignment wrapText="1"/>
    </xf>
    <xf numFmtId="0" fontId="5" fillId="4" borderId="19" xfId="0" applyFont="1" applyFill="1" applyBorder="1" applyAlignment="1">
      <alignment horizontal="center" vertical="center" wrapText="1"/>
    </xf>
    <xf numFmtId="0" fontId="0" fillId="34" borderId="0" xfId="0" applyFill="1" applyAlignment="1">
      <alignment/>
    </xf>
    <xf numFmtId="0" fontId="5" fillId="0" borderId="0" xfId="0" applyNumberFormat="1" applyFont="1" applyAlignment="1">
      <alignment vertical="top" wrapText="1"/>
    </xf>
    <xf numFmtId="0" fontId="5"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30" xfId="0" applyNumberFormat="1" applyBorder="1" applyAlignment="1">
      <alignment vertical="top" wrapText="1"/>
    </xf>
    <xf numFmtId="0" fontId="0" fillId="0" borderId="31" xfId="0" applyBorder="1" applyAlignment="1">
      <alignment vertical="top" wrapText="1"/>
    </xf>
    <xf numFmtId="0" fontId="5" fillId="0" borderId="0" xfId="0" applyFont="1" applyAlignment="1">
      <alignment horizontal="center" vertical="top" wrapText="1"/>
    </xf>
    <xf numFmtId="0" fontId="0" fillId="0" borderId="0" xfId="0" applyAlignment="1">
      <alignment horizontal="center" vertical="top" wrapText="1"/>
    </xf>
    <xf numFmtId="0" fontId="5" fillId="0" borderId="0" xfId="0" applyNumberFormat="1" applyFont="1" applyAlignment="1">
      <alignment horizontal="center" vertical="top" wrapText="1"/>
    </xf>
    <xf numFmtId="0" fontId="0" fillId="0" borderId="31" xfId="0" applyBorder="1" applyAlignment="1">
      <alignment horizontal="center" vertical="top" wrapText="1"/>
    </xf>
    <xf numFmtId="0" fontId="0" fillId="0" borderId="32" xfId="0" applyBorder="1" applyAlignment="1">
      <alignment horizontal="center" vertical="top" wrapText="1"/>
    </xf>
    <xf numFmtId="42" fontId="5" fillId="34" borderId="33" xfId="44" applyNumberFormat="1" applyFont="1" applyFill="1" applyBorder="1" applyAlignment="1">
      <alignment vertical="center" wrapText="1"/>
    </xf>
    <xf numFmtId="42" fontId="5" fillId="34" borderId="20" xfId="44" applyNumberFormat="1" applyFont="1" applyFill="1" applyBorder="1" applyAlignment="1">
      <alignment vertical="center" wrapText="1"/>
    </xf>
    <xf numFmtId="42" fontId="5" fillId="0" borderId="0" xfId="44" applyNumberFormat="1" applyFont="1" applyFill="1" applyAlignment="1">
      <alignment wrapText="1"/>
    </xf>
    <xf numFmtId="0" fontId="5" fillId="0" borderId="0" xfId="0" applyFont="1" applyFill="1" applyAlignment="1">
      <alignment wrapText="1"/>
    </xf>
    <xf numFmtId="0" fontId="5" fillId="0" borderId="22" xfId="0" applyFont="1" applyBorder="1" applyAlignment="1">
      <alignment vertical="center"/>
    </xf>
    <xf numFmtId="0" fontId="5" fillId="0" borderId="34" xfId="0" applyFont="1" applyBorder="1" applyAlignment="1">
      <alignment vertical="center"/>
    </xf>
    <xf numFmtId="0" fontId="5" fillId="0" borderId="17" xfId="0" applyFont="1" applyBorder="1" applyAlignment="1">
      <alignment vertical="center"/>
    </xf>
    <xf numFmtId="0" fontId="5" fillId="0" borderId="16" xfId="0" applyFont="1" applyBorder="1" applyAlignment="1">
      <alignment vertical="center"/>
    </xf>
    <xf numFmtId="0" fontId="5" fillId="0" borderId="35" xfId="0" applyFont="1" applyBorder="1" applyAlignment="1">
      <alignment vertical="center"/>
    </xf>
    <xf numFmtId="42" fontId="5" fillId="0" borderId="0" xfId="44" applyNumberFormat="1" applyFont="1" applyFill="1" applyAlignment="1">
      <alignment/>
    </xf>
    <xf numFmtId="42" fontId="5" fillId="33" borderId="36" xfId="44" applyNumberFormat="1" applyFont="1" applyFill="1" applyBorder="1" applyAlignment="1">
      <alignment vertical="center"/>
    </xf>
    <xf numFmtId="0" fontId="5" fillId="0" borderId="37" xfId="44" applyNumberFormat="1" applyFont="1" applyBorder="1" applyAlignment="1">
      <alignment horizontal="center" vertical="center"/>
    </xf>
    <xf numFmtId="44" fontId="5" fillId="0" borderId="37" xfId="44" applyFont="1" applyBorder="1" applyAlignment="1">
      <alignment horizontal="center" vertical="center"/>
    </xf>
    <xf numFmtId="44" fontId="5" fillId="0" borderId="34" xfId="44" applyFont="1" applyBorder="1" applyAlignment="1">
      <alignment vertical="center"/>
    </xf>
    <xf numFmtId="42" fontId="5" fillId="0" borderId="34" xfId="44" applyNumberFormat="1" applyFont="1" applyBorder="1" applyAlignment="1">
      <alignment vertical="center"/>
    </xf>
    <xf numFmtId="41" fontId="5" fillId="0" borderId="34" xfId="42" applyNumberFormat="1" applyFont="1" applyBorder="1" applyAlignment="1">
      <alignment vertical="center"/>
    </xf>
    <xf numFmtId="164" fontId="5" fillId="0" borderId="34" xfId="42" applyNumberFormat="1" applyFont="1" applyBorder="1" applyAlignment="1">
      <alignment vertical="center"/>
    </xf>
    <xf numFmtId="0" fontId="5" fillId="5" borderId="17" xfId="0" applyFont="1" applyFill="1" applyBorder="1" applyAlignment="1">
      <alignment vertical="center" wrapText="1"/>
    </xf>
    <xf numFmtId="164" fontId="5" fillId="5" borderId="17" xfId="42" applyNumberFormat="1" applyFont="1" applyFill="1" applyBorder="1" applyAlignment="1">
      <alignment vertical="center" wrapText="1"/>
    </xf>
    <xf numFmtId="41" fontId="5" fillId="5" borderId="17" xfId="42" applyNumberFormat="1" applyFont="1" applyFill="1" applyBorder="1" applyAlignment="1">
      <alignment vertical="center" wrapText="1"/>
    </xf>
    <xf numFmtId="42" fontId="5" fillId="5" borderId="17" xfId="44" applyNumberFormat="1" applyFont="1" applyFill="1" applyBorder="1" applyAlignment="1">
      <alignment vertical="center" wrapText="1"/>
    </xf>
    <xf numFmtId="44" fontId="5" fillId="5" borderId="17" xfId="44" applyFont="1" applyFill="1" applyBorder="1" applyAlignment="1">
      <alignment vertical="center" wrapText="1"/>
    </xf>
    <xf numFmtId="44" fontId="5" fillId="5" borderId="18" xfId="44" applyFont="1" applyFill="1" applyBorder="1" applyAlignment="1">
      <alignment horizontal="center" vertical="center" wrapText="1"/>
    </xf>
    <xf numFmtId="0" fontId="5" fillId="5" borderId="18" xfId="44" applyNumberFormat="1" applyFont="1" applyFill="1" applyBorder="1" applyAlignment="1">
      <alignment horizontal="center" vertical="center" wrapText="1"/>
    </xf>
    <xf numFmtId="0" fontId="5" fillId="5" borderId="19" xfId="0" applyFont="1" applyFill="1" applyBorder="1" applyAlignment="1">
      <alignment horizontal="center" vertical="center" wrapText="1"/>
    </xf>
    <xf numFmtId="42" fontId="5" fillId="5" borderId="20" xfId="44" applyNumberFormat="1" applyFont="1" applyFill="1" applyBorder="1" applyAlignment="1">
      <alignment vertical="center" wrapText="1"/>
    </xf>
    <xf numFmtId="0" fontId="5" fillId="35" borderId="34" xfId="0" applyFont="1" applyFill="1" applyBorder="1" applyAlignment="1">
      <alignment vertical="center" wrapText="1"/>
    </xf>
    <xf numFmtId="164" fontId="5" fillId="35" borderId="34" xfId="42" applyNumberFormat="1" applyFont="1" applyFill="1" applyBorder="1" applyAlignment="1">
      <alignment vertical="center" wrapText="1"/>
    </xf>
    <xf numFmtId="41" fontId="5" fillId="35" borderId="34" xfId="42" applyNumberFormat="1" applyFont="1" applyFill="1" applyBorder="1" applyAlignment="1">
      <alignment vertical="center" wrapText="1"/>
    </xf>
    <xf numFmtId="42" fontId="5" fillId="35" borderId="34" xfId="44" applyNumberFormat="1" applyFont="1" applyFill="1" applyBorder="1" applyAlignment="1">
      <alignment vertical="center" wrapText="1"/>
    </xf>
    <xf numFmtId="44" fontId="5" fillId="35" borderId="34" xfId="44" applyFont="1" applyFill="1" applyBorder="1" applyAlignment="1">
      <alignment vertical="center" wrapText="1"/>
    </xf>
    <xf numFmtId="44" fontId="5" fillId="35" borderId="37" xfId="44" applyFont="1" applyFill="1" applyBorder="1" applyAlignment="1">
      <alignment horizontal="center" vertical="center" wrapText="1"/>
    </xf>
    <xf numFmtId="0" fontId="5" fillId="35" borderId="37" xfId="44" applyNumberFormat="1" applyFont="1" applyFill="1" applyBorder="1" applyAlignment="1">
      <alignment horizontal="center" vertical="center" wrapText="1"/>
    </xf>
    <xf numFmtId="0" fontId="5" fillId="35" borderId="35" xfId="0" applyFont="1" applyFill="1" applyBorder="1" applyAlignment="1">
      <alignment vertical="center" wrapText="1"/>
    </xf>
    <xf numFmtId="0" fontId="5" fillId="35" borderId="16" xfId="0" applyFont="1" applyFill="1" applyBorder="1" applyAlignment="1">
      <alignment vertical="center" wrapText="1"/>
    </xf>
    <xf numFmtId="0" fontId="5" fillId="35" borderId="17" xfId="0" applyFont="1" applyFill="1" applyBorder="1" applyAlignment="1">
      <alignment vertical="center" wrapText="1"/>
    </xf>
    <xf numFmtId="0" fontId="5" fillId="35" borderId="17" xfId="0" applyFont="1" applyFill="1" applyBorder="1" applyAlignment="1">
      <alignment vertical="center"/>
    </xf>
    <xf numFmtId="164" fontId="5" fillId="35" borderId="17" xfId="42" applyNumberFormat="1" applyFont="1" applyFill="1" applyBorder="1" applyAlignment="1">
      <alignment vertical="center" wrapText="1"/>
    </xf>
    <xf numFmtId="41" fontId="5" fillId="35" borderId="17" xfId="42" applyNumberFormat="1" applyFont="1" applyFill="1" applyBorder="1" applyAlignment="1">
      <alignment vertical="center" wrapText="1"/>
    </xf>
    <xf numFmtId="42" fontId="5" fillId="35" borderId="17" xfId="44" applyNumberFormat="1" applyFont="1" applyFill="1" applyBorder="1" applyAlignment="1">
      <alignment vertical="center" wrapText="1"/>
    </xf>
    <xf numFmtId="44" fontId="5" fillId="35" borderId="17" xfId="44" applyFont="1" applyFill="1" applyBorder="1" applyAlignment="1">
      <alignment vertical="center" wrapText="1"/>
    </xf>
    <xf numFmtId="44" fontId="5" fillId="35" borderId="18" xfId="44" applyFont="1" applyFill="1" applyBorder="1" applyAlignment="1">
      <alignment horizontal="center" vertical="center" wrapText="1"/>
    </xf>
    <xf numFmtId="0" fontId="5" fillId="35" borderId="18" xfId="44" applyNumberFormat="1" applyFont="1" applyFill="1" applyBorder="1" applyAlignment="1">
      <alignment horizontal="center" vertical="center" wrapText="1"/>
    </xf>
    <xf numFmtId="0" fontId="5" fillId="5" borderId="16" xfId="0" applyFont="1" applyFill="1" applyBorder="1" applyAlignment="1">
      <alignment vertical="center" wrapText="1"/>
    </xf>
    <xf numFmtId="0" fontId="5" fillId="5" borderId="35" xfId="0" applyFont="1" applyFill="1" applyBorder="1" applyAlignment="1">
      <alignment vertical="center" wrapText="1"/>
    </xf>
    <xf numFmtId="0" fontId="5" fillId="5" borderId="34" xfId="0" applyFont="1" applyFill="1" applyBorder="1" applyAlignment="1">
      <alignment vertical="center" wrapText="1"/>
    </xf>
    <xf numFmtId="164" fontId="5" fillId="5" borderId="34" xfId="42" applyNumberFormat="1" applyFont="1" applyFill="1" applyBorder="1" applyAlignment="1">
      <alignment vertical="center" wrapText="1"/>
    </xf>
    <xf numFmtId="41" fontId="5" fillId="5" borderId="34" xfId="42" applyNumberFormat="1" applyFont="1" applyFill="1" applyBorder="1" applyAlignment="1">
      <alignment vertical="center" wrapText="1"/>
    </xf>
    <xf numFmtId="42" fontId="5" fillId="5" borderId="34" xfId="44" applyNumberFormat="1" applyFont="1" applyFill="1" applyBorder="1" applyAlignment="1">
      <alignment vertical="center" wrapText="1"/>
    </xf>
    <xf numFmtId="44" fontId="5" fillId="5" borderId="34" xfId="44" applyFont="1" applyFill="1" applyBorder="1" applyAlignment="1">
      <alignment vertical="center" wrapText="1"/>
    </xf>
    <xf numFmtId="44" fontId="5" fillId="5" borderId="37" xfId="44" applyFont="1" applyFill="1" applyBorder="1" applyAlignment="1">
      <alignment horizontal="center" vertical="center" wrapText="1"/>
    </xf>
    <xf numFmtId="0" fontId="5" fillId="5" borderId="37" xfId="44" applyNumberFormat="1" applyFont="1" applyFill="1" applyBorder="1" applyAlignment="1">
      <alignment horizontal="center" vertical="center" wrapText="1"/>
    </xf>
    <xf numFmtId="0" fontId="5" fillId="5" borderId="29" xfId="0" applyFont="1" applyFill="1" applyBorder="1" applyAlignment="1">
      <alignment horizontal="center" vertical="center" wrapText="1"/>
    </xf>
    <xf numFmtId="0" fontId="5" fillId="5" borderId="25" xfId="0" applyFont="1" applyFill="1" applyBorder="1" applyAlignment="1">
      <alignment vertical="center" wrapText="1"/>
    </xf>
    <xf numFmtId="0" fontId="5" fillId="5" borderId="26" xfId="0" applyFont="1" applyFill="1" applyBorder="1" applyAlignment="1">
      <alignment vertical="center" wrapText="1"/>
    </xf>
    <xf numFmtId="164" fontId="5" fillId="5" borderId="26" xfId="42" applyNumberFormat="1" applyFont="1" applyFill="1" applyBorder="1" applyAlignment="1">
      <alignment vertical="center" wrapText="1"/>
    </xf>
    <xf numFmtId="41" fontId="5" fillId="5" borderId="26" xfId="42" applyNumberFormat="1" applyFont="1" applyFill="1" applyBorder="1" applyAlignment="1">
      <alignment vertical="center" wrapText="1"/>
    </xf>
    <xf numFmtId="42" fontId="5" fillId="5" borderId="26" xfId="44" applyNumberFormat="1" applyFont="1" applyFill="1" applyBorder="1" applyAlignment="1">
      <alignment vertical="center" wrapText="1"/>
    </xf>
    <xf numFmtId="44" fontId="5" fillId="5" borderId="26" xfId="44" applyFont="1" applyFill="1" applyBorder="1" applyAlignment="1">
      <alignment vertical="center" wrapText="1"/>
    </xf>
    <xf numFmtId="44" fontId="5" fillId="5" borderId="27" xfId="44" applyFont="1" applyFill="1" applyBorder="1" applyAlignment="1">
      <alignment horizontal="center" vertical="center" wrapText="1"/>
    </xf>
    <xf numFmtId="0" fontId="5" fillId="5" borderId="27" xfId="44" applyNumberFormat="1" applyFont="1" applyFill="1" applyBorder="1" applyAlignment="1">
      <alignment horizontal="center" vertical="center" wrapText="1"/>
    </xf>
    <xf numFmtId="0" fontId="5" fillId="5" borderId="28" xfId="0" applyFont="1" applyFill="1" applyBorder="1" applyAlignment="1">
      <alignment horizontal="center" vertical="center" wrapText="1"/>
    </xf>
    <xf numFmtId="42" fontId="5" fillId="5" borderId="10" xfId="44" applyNumberFormat="1" applyFont="1" applyFill="1" applyBorder="1" applyAlignment="1">
      <alignment vertical="center" wrapText="1"/>
    </xf>
    <xf numFmtId="0" fontId="0" fillId="35" borderId="38" xfId="0" applyFill="1" applyBorder="1" applyAlignment="1">
      <alignment/>
    </xf>
    <xf numFmtId="0" fontId="5" fillId="5" borderId="0" xfId="0" applyFont="1" applyFill="1" applyAlignment="1">
      <alignment/>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Q30"/>
  <sheetViews>
    <sheetView tabSelected="1" view="pageLayout" workbookViewId="0" topLeftCell="A7">
      <selection activeCell="C36" sqref="C36"/>
    </sheetView>
  </sheetViews>
  <sheetFormatPr defaultColWidth="9.140625" defaultRowHeight="12.75"/>
  <cols>
    <col min="1" max="1" width="23.7109375" style="0" customWidth="1"/>
    <col min="2" max="2" width="26.57421875" style="0" bestFit="1" customWidth="1"/>
    <col min="3" max="3" width="44.140625" style="0" customWidth="1"/>
    <col min="4" max="5" width="11.140625" style="0" customWidth="1"/>
    <col min="6" max="6" width="11.8515625" style="0" customWidth="1"/>
    <col min="7" max="7" width="12.00390625" style="0" customWidth="1"/>
    <col min="9" max="10" width="10.8515625" style="0" customWidth="1"/>
    <col min="12" max="12" width="0" style="0" hidden="1" customWidth="1"/>
    <col min="13" max="13" width="17.7109375" style="0" customWidth="1"/>
  </cols>
  <sheetData>
    <row r="2" ht="13.5" thickBot="1"/>
    <row r="3" spans="1:13" s="9" customFormat="1" ht="20.25">
      <c r="A3" s="126" t="s">
        <v>0</v>
      </c>
      <c r="B3" s="127"/>
      <c r="C3" s="127"/>
      <c r="D3" s="127"/>
      <c r="E3" s="127"/>
      <c r="F3" s="127"/>
      <c r="G3" s="127"/>
      <c r="H3" s="127"/>
      <c r="I3" s="127"/>
      <c r="J3" s="127"/>
      <c r="K3" s="127"/>
      <c r="L3" s="127"/>
      <c r="M3" s="128"/>
    </row>
    <row r="4" spans="1:13" s="9" customFormat="1" ht="18.75" thickBot="1">
      <c r="A4" s="129" t="s">
        <v>1</v>
      </c>
      <c r="B4" s="130"/>
      <c r="C4" s="130"/>
      <c r="D4" s="130"/>
      <c r="E4" s="130"/>
      <c r="F4" s="130"/>
      <c r="G4" s="130"/>
      <c r="H4" s="130"/>
      <c r="I4" s="130"/>
      <c r="J4" s="130"/>
      <c r="K4" s="130"/>
      <c r="L4" s="130"/>
      <c r="M4" s="131"/>
    </row>
    <row r="5" spans="1:13" s="9" customFormat="1" ht="63.75" thickBot="1">
      <c r="A5" s="1" t="s">
        <v>2</v>
      </c>
      <c r="B5" s="1" t="s">
        <v>3</v>
      </c>
      <c r="C5" s="1" t="s">
        <v>4</v>
      </c>
      <c r="D5" s="1" t="s">
        <v>5</v>
      </c>
      <c r="E5" s="1" t="s">
        <v>6</v>
      </c>
      <c r="F5" s="1" t="s">
        <v>7</v>
      </c>
      <c r="G5" s="1" t="s">
        <v>8</v>
      </c>
      <c r="H5" s="1" t="s">
        <v>9</v>
      </c>
      <c r="I5" s="1" t="s">
        <v>10</v>
      </c>
      <c r="J5" s="1" t="s">
        <v>11</v>
      </c>
      <c r="K5" s="1" t="s">
        <v>12</v>
      </c>
      <c r="L5" s="1" t="s">
        <v>13</v>
      </c>
      <c r="M5" s="1" t="s">
        <v>14</v>
      </c>
    </row>
    <row r="6" spans="1:17" s="46" customFormat="1" ht="12.75">
      <c r="A6" s="94" t="s">
        <v>15</v>
      </c>
      <c r="B6" s="87" t="s">
        <v>16</v>
      </c>
      <c r="C6" s="87" t="s">
        <v>17</v>
      </c>
      <c r="D6" s="88">
        <v>210396</v>
      </c>
      <c r="E6" s="89">
        <v>2292100</v>
      </c>
      <c r="F6" s="90">
        <v>470101.02</v>
      </c>
      <c r="G6" s="90">
        <v>470101.02</v>
      </c>
      <c r="H6" s="91">
        <f aca="true" t="shared" si="0" ref="H6:H23">+F6/E6</f>
        <v>0.20509620871689718</v>
      </c>
      <c r="I6" s="92" t="s">
        <v>18</v>
      </c>
      <c r="J6" s="92" t="s">
        <v>18</v>
      </c>
      <c r="K6" s="93">
        <v>1</v>
      </c>
      <c r="L6" s="45" t="s">
        <v>19</v>
      </c>
      <c r="M6" s="61">
        <v>420000</v>
      </c>
      <c r="N6" s="63">
        <f>F6-M6</f>
        <v>50101.02000000002</v>
      </c>
      <c r="O6" s="64"/>
      <c r="P6" s="64"/>
      <c r="Q6" s="64"/>
    </row>
    <row r="7" spans="1:17" s="9" customFormat="1" ht="25.5">
      <c r="A7" s="68" t="s">
        <v>20</v>
      </c>
      <c r="B7" s="11" t="s">
        <v>21</v>
      </c>
      <c r="C7" s="11" t="s">
        <v>22</v>
      </c>
      <c r="D7" s="12">
        <v>198000</v>
      </c>
      <c r="E7" s="13">
        <v>1576300</v>
      </c>
      <c r="F7" s="14">
        <v>123500</v>
      </c>
      <c r="G7" s="14">
        <v>930000</v>
      </c>
      <c r="H7" s="15">
        <f t="shared" si="0"/>
        <v>0.07834803019729747</v>
      </c>
      <c r="I7" s="16" t="s">
        <v>18</v>
      </c>
      <c r="J7" s="16" t="s">
        <v>18</v>
      </c>
      <c r="K7" s="17">
        <v>1</v>
      </c>
      <c r="L7" s="18" t="s">
        <v>23</v>
      </c>
      <c r="M7" s="19">
        <v>123000</v>
      </c>
      <c r="N7" s="63">
        <f aca="true" t="shared" si="1" ref="N7:N20">F7-M7</f>
        <v>500</v>
      </c>
      <c r="O7" s="64"/>
      <c r="P7" s="64"/>
      <c r="Q7" s="64"/>
    </row>
    <row r="8" spans="1:17" s="9" customFormat="1" ht="12.75">
      <c r="A8" s="10" t="s">
        <v>20</v>
      </c>
      <c r="B8" s="11" t="s">
        <v>24</v>
      </c>
      <c r="C8" s="11" t="s">
        <v>25</v>
      </c>
      <c r="D8" s="12">
        <v>425000</v>
      </c>
      <c r="E8" s="13">
        <v>3217000</v>
      </c>
      <c r="F8" s="14">
        <v>249000</v>
      </c>
      <c r="G8" s="14">
        <v>249000</v>
      </c>
      <c r="H8" s="15">
        <f t="shared" si="0"/>
        <v>0.07740130556419024</v>
      </c>
      <c r="I8" s="16" t="s">
        <v>18</v>
      </c>
      <c r="J8" s="16" t="s">
        <v>18</v>
      </c>
      <c r="K8" s="17">
        <v>1</v>
      </c>
      <c r="L8" s="18" t="s">
        <v>23</v>
      </c>
      <c r="M8" s="19">
        <v>219000</v>
      </c>
      <c r="N8" s="63">
        <f t="shared" si="1"/>
        <v>30000</v>
      </c>
      <c r="O8" s="64"/>
      <c r="P8" s="64"/>
      <c r="Q8" s="64"/>
    </row>
    <row r="9" spans="1:17" s="9" customFormat="1" ht="12.75">
      <c r="A9" s="10" t="s">
        <v>26</v>
      </c>
      <c r="B9" s="11" t="s">
        <v>27</v>
      </c>
      <c r="C9" s="11" t="s">
        <v>28</v>
      </c>
      <c r="D9" s="12">
        <v>25000</v>
      </c>
      <c r="E9" s="13">
        <v>41900</v>
      </c>
      <c r="F9" s="14">
        <v>3000</v>
      </c>
      <c r="G9" s="14">
        <v>3000</v>
      </c>
      <c r="H9" s="15">
        <f t="shared" si="0"/>
        <v>0.07159904534606205</v>
      </c>
      <c r="I9" s="16" t="s">
        <v>18</v>
      </c>
      <c r="J9" s="16" t="s">
        <v>18</v>
      </c>
      <c r="K9" s="17">
        <v>1</v>
      </c>
      <c r="L9" s="18" t="s">
        <v>29</v>
      </c>
      <c r="M9" s="20">
        <v>3000</v>
      </c>
      <c r="N9" s="63">
        <f t="shared" si="1"/>
        <v>0</v>
      </c>
      <c r="O9" s="64"/>
      <c r="P9" s="64"/>
      <c r="Q9" s="64"/>
    </row>
    <row r="10" spans="1:17" s="46" customFormat="1" ht="12.75">
      <c r="A10" s="95" t="s">
        <v>30</v>
      </c>
      <c r="B10" s="96" t="s">
        <v>31</v>
      </c>
      <c r="C10" s="97" t="s">
        <v>32</v>
      </c>
      <c r="D10" s="98">
        <v>300553</v>
      </c>
      <c r="E10" s="99">
        <v>2788200</v>
      </c>
      <c r="F10" s="100">
        <v>410557</v>
      </c>
      <c r="G10" s="100">
        <v>410557</v>
      </c>
      <c r="H10" s="101">
        <f t="shared" si="0"/>
        <v>0.14724804533390717</v>
      </c>
      <c r="I10" s="102" t="s">
        <v>18</v>
      </c>
      <c r="J10" s="102" t="s">
        <v>18</v>
      </c>
      <c r="K10" s="103">
        <v>1</v>
      </c>
      <c r="L10" s="48" t="s">
        <v>33</v>
      </c>
      <c r="M10" s="62">
        <v>360000</v>
      </c>
      <c r="N10" s="63">
        <f t="shared" si="1"/>
        <v>50557</v>
      </c>
      <c r="O10" s="64"/>
      <c r="P10" s="64"/>
      <c r="Q10" s="64"/>
    </row>
    <row r="11" spans="1:17" s="9" customFormat="1" ht="13.5" thickBot="1">
      <c r="A11" s="68" t="s">
        <v>34</v>
      </c>
      <c r="B11" s="11" t="s">
        <v>35</v>
      </c>
      <c r="C11" s="67" t="s">
        <v>36</v>
      </c>
      <c r="D11" s="12">
        <v>38150</v>
      </c>
      <c r="E11" s="13">
        <v>618300</v>
      </c>
      <c r="F11" s="14">
        <v>116000</v>
      </c>
      <c r="G11" s="14">
        <v>116000</v>
      </c>
      <c r="H11" s="15">
        <f t="shared" si="0"/>
        <v>0.18761119197800422</v>
      </c>
      <c r="I11" s="16" t="s">
        <v>18</v>
      </c>
      <c r="J11" s="16" t="s">
        <v>18</v>
      </c>
      <c r="K11" s="17">
        <v>1</v>
      </c>
      <c r="L11" s="18" t="s">
        <v>23</v>
      </c>
      <c r="M11" s="19">
        <v>115000</v>
      </c>
      <c r="N11" s="63">
        <f t="shared" si="1"/>
        <v>1000</v>
      </c>
      <c r="O11" s="64"/>
      <c r="P11" s="64"/>
      <c r="Q11" s="64"/>
    </row>
    <row r="12" spans="1:17" s="46" customFormat="1" ht="13.5" thickBot="1">
      <c r="A12" s="95" t="s">
        <v>37</v>
      </c>
      <c r="B12" s="96" t="s">
        <v>38</v>
      </c>
      <c r="C12" s="96" t="s">
        <v>39</v>
      </c>
      <c r="D12" s="98">
        <v>1968537</v>
      </c>
      <c r="E12" s="99">
        <v>7177100</v>
      </c>
      <c r="F12" s="100">
        <v>348500</v>
      </c>
      <c r="G12" s="100">
        <v>420000</v>
      </c>
      <c r="H12" s="101">
        <f t="shared" si="0"/>
        <v>0.04855721670312522</v>
      </c>
      <c r="I12" s="102" t="s">
        <v>18</v>
      </c>
      <c r="J12" s="102" t="s">
        <v>18</v>
      </c>
      <c r="K12" s="103">
        <v>1</v>
      </c>
      <c r="L12" s="48" t="s">
        <v>40</v>
      </c>
      <c r="M12" s="21">
        <v>348500</v>
      </c>
      <c r="N12" s="63">
        <f t="shared" si="1"/>
        <v>0</v>
      </c>
      <c r="O12" s="64"/>
      <c r="P12" s="64"/>
      <c r="Q12" s="64"/>
    </row>
    <row r="13" spans="1:17" s="9" customFormat="1" ht="12.75">
      <c r="A13" s="22" t="s">
        <v>41</v>
      </c>
      <c r="B13" s="23" t="s">
        <v>42</v>
      </c>
      <c r="C13" s="65" t="s">
        <v>43</v>
      </c>
      <c r="D13" s="24">
        <v>259200</v>
      </c>
      <c r="E13" s="25">
        <v>4545300</v>
      </c>
      <c r="F13" s="26">
        <v>471500</v>
      </c>
      <c r="G13" s="26">
        <v>471500</v>
      </c>
      <c r="H13" s="27">
        <f t="shared" si="0"/>
        <v>0.10373352693991596</v>
      </c>
      <c r="I13" s="28" t="s">
        <v>18</v>
      </c>
      <c r="J13" s="28" t="s">
        <v>44</v>
      </c>
      <c r="K13" s="29">
        <v>2</v>
      </c>
      <c r="L13" s="30" t="s">
        <v>33</v>
      </c>
      <c r="M13" s="19">
        <v>421000</v>
      </c>
      <c r="N13" s="63">
        <f t="shared" si="1"/>
        <v>50500</v>
      </c>
      <c r="O13" s="64"/>
      <c r="P13" s="64"/>
      <c r="Q13" s="64"/>
    </row>
    <row r="14" spans="1:17" s="9" customFormat="1" ht="12.75">
      <c r="A14" s="10" t="s">
        <v>45</v>
      </c>
      <c r="B14" s="11" t="s">
        <v>46</v>
      </c>
      <c r="C14" s="11" t="s">
        <v>47</v>
      </c>
      <c r="D14" s="12">
        <v>540500</v>
      </c>
      <c r="E14" s="13">
        <v>3608900</v>
      </c>
      <c r="F14" s="14">
        <v>10500</v>
      </c>
      <c r="G14" s="14">
        <v>10500</v>
      </c>
      <c r="H14" s="15">
        <f t="shared" si="0"/>
        <v>0.002909473800881155</v>
      </c>
      <c r="I14" s="16" t="s">
        <v>44</v>
      </c>
      <c r="J14" s="16" t="s">
        <v>18</v>
      </c>
      <c r="K14" s="17">
        <v>2</v>
      </c>
      <c r="L14" s="18" t="s">
        <v>48</v>
      </c>
      <c r="M14" s="20">
        <v>10500</v>
      </c>
      <c r="N14" s="63">
        <f t="shared" si="1"/>
        <v>0</v>
      </c>
      <c r="O14" s="64"/>
      <c r="P14" s="64"/>
      <c r="Q14" s="64"/>
    </row>
    <row r="15" spans="1:17" s="9" customFormat="1" ht="13.5" thickBot="1">
      <c r="A15" s="10" t="s">
        <v>49</v>
      </c>
      <c r="B15" s="11" t="s">
        <v>50</v>
      </c>
      <c r="C15" s="11" t="s">
        <v>51</v>
      </c>
      <c r="D15" s="12">
        <v>125017</v>
      </c>
      <c r="E15" s="13">
        <v>968200</v>
      </c>
      <c r="F15" s="14">
        <v>62394.35</v>
      </c>
      <c r="G15" s="14">
        <v>135238.55</v>
      </c>
      <c r="H15" s="15">
        <f t="shared" si="0"/>
        <v>0.06444365833505473</v>
      </c>
      <c r="I15" s="16" t="s">
        <v>44</v>
      </c>
      <c r="J15" s="16" t="s">
        <v>18</v>
      </c>
      <c r="K15" s="17">
        <v>2</v>
      </c>
      <c r="L15" s="18" t="s">
        <v>19</v>
      </c>
      <c r="M15" s="20">
        <v>62394</v>
      </c>
      <c r="N15" s="63"/>
      <c r="O15" s="64"/>
      <c r="P15" s="64"/>
      <c r="Q15" s="64"/>
    </row>
    <row r="16" spans="1:17" s="9" customFormat="1" ht="13.5" thickBot="1">
      <c r="A16" s="31" t="s">
        <v>37</v>
      </c>
      <c r="B16" s="32" t="s">
        <v>52</v>
      </c>
      <c r="C16" s="32" t="s">
        <v>17</v>
      </c>
      <c r="D16" s="33">
        <v>189591</v>
      </c>
      <c r="E16" s="34">
        <v>1375600</v>
      </c>
      <c r="F16" s="35">
        <v>119000</v>
      </c>
      <c r="G16" s="35">
        <v>145000</v>
      </c>
      <c r="H16" s="36">
        <f t="shared" si="0"/>
        <v>0.08650770572840942</v>
      </c>
      <c r="I16" s="37" t="s">
        <v>18</v>
      </c>
      <c r="J16" s="37" t="s">
        <v>44</v>
      </c>
      <c r="K16" s="38">
        <v>2</v>
      </c>
      <c r="L16" s="39" t="s">
        <v>40</v>
      </c>
      <c r="M16" s="21">
        <v>119000</v>
      </c>
      <c r="N16" s="63">
        <f t="shared" si="1"/>
        <v>0</v>
      </c>
      <c r="O16" s="64"/>
      <c r="P16" s="64"/>
      <c r="Q16" s="64"/>
    </row>
    <row r="17" spans="1:17" s="9" customFormat="1" ht="14.25" customHeight="1" thickBot="1">
      <c r="A17" s="69" t="s">
        <v>53</v>
      </c>
      <c r="B17" s="66" t="s">
        <v>54</v>
      </c>
      <c r="C17" s="66" t="s">
        <v>51</v>
      </c>
      <c r="D17" s="77">
        <v>740511</v>
      </c>
      <c r="E17" s="76">
        <v>7073300</v>
      </c>
      <c r="F17" s="75">
        <v>510400</v>
      </c>
      <c r="G17" s="75">
        <v>703340</v>
      </c>
      <c r="H17" s="74">
        <f t="shared" si="0"/>
        <v>0.07215868123789462</v>
      </c>
      <c r="I17" s="73" t="s">
        <v>44</v>
      </c>
      <c r="J17" s="73" t="s">
        <v>55</v>
      </c>
      <c r="K17" s="72">
        <v>3</v>
      </c>
      <c r="L17" s="40" t="s">
        <v>56</v>
      </c>
      <c r="M17" s="71">
        <f>510400-18377</f>
        <v>492023</v>
      </c>
      <c r="N17" s="70">
        <f t="shared" si="1"/>
        <v>18377</v>
      </c>
      <c r="O17" s="64"/>
      <c r="P17" s="64"/>
      <c r="Q17" s="64"/>
    </row>
    <row r="18" spans="1:17" s="47" customFormat="1" ht="13.5" thickTop="1">
      <c r="A18" s="104" t="s">
        <v>49</v>
      </c>
      <c r="B18" s="78" t="s">
        <v>57</v>
      </c>
      <c r="C18" s="78" t="s">
        <v>58</v>
      </c>
      <c r="D18" s="79">
        <v>19500</v>
      </c>
      <c r="E18" s="80">
        <v>375300</v>
      </c>
      <c r="F18" s="81">
        <v>382685.47</v>
      </c>
      <c r="G18" s="81">
        <v>382685.47</v>
      </c>
      <c r="H18" s="82">
        <f t="shared" si="0"/>
        <v>1.0196788435917932</v>
      </c>
      <c r="I18" s="83" t="s">
        <v>44</v>
      </c>
      <c r="J18" s="83" t="s">
        <v>55</v>
      </c>
      <c r="K18" s="84">
        <v>3</v>
      </c>
      <c r="L18" s="85" t="s">
        <v>19</v>
      </c>
      <c r="M18" s="86">
        <v>0</v>
      </c>
      <c r="N18" s="63"/>
      <c r="O18" s="64"/>
      <c r="P18" s="64"/>
      <c r="Q18" s="64"/>
    </row>
    <row r="19" spans="1:17" s="9" customFormat="1" ht="13.5" thickBot="1">
      <c r="A19" s="68" t="s">
        <v>59</v>
      </c>
      <c r="B19" s="11" t="s">
        <v>52</v>
      </c>
      <c r="C19" s="67" t="s">
        <v>47</v>
      </c>
      <c r="D19" s="12">
        <v>111892</v>
      </c>
      <c r="E19" s="13">
        <v>759200</v>
      </c>
      <c r="F19" s="14">
        <v>94378</v>
      </c>
      <c r="G19" s="14">
        <v>177649.7</v>
      </c>
      <c r="H19" s="15">
        <f t="shared" si="0"/>
        <v>0.12431243414120126</v>
      </c>
      <c r="I19" s="16" t="s">
        <v>44</v>
      </c>
      <c r="J19" s="16" t="s">
        <v>55</v>
      </c>
      <c r="K19" s="17">
        <v>3</v>
      </c>
      <c r="L19" s="18" t="s">
        <v>56</v>
      </c>
      <c r="M19" s="20">
        <v>94378</v>
      </c>
      <c r="N19" s="63">
        <f t="shared" si="1"/>
        <v>0</v>
      </c>
      <c r="O19" s="64"/>
      <c r="P19" s="64"/>
      <c r="Q19" s="64"/>
    </row>
    <row r="20" spans="1:17" s="9" customFormat="1" ht="13.5" thickBot="1">
      <c r="A20" s="31" t="s">
        <v>60</v>
      </c>
      <c r="B20" s="32" t="s">
        <v>52</v>
      </c>
      <c r="C20" s="32" t="s">
        <v>47</v>
      </c>
      <c r="D20" s="33">
        <v>327136</v>
      </c>
      <c r="E20" s="34">
        <v>2149100</v>
      </c>
      <c r="F20" s="35">
        <v>212205</v>
      </c>
      <c r="G20" s="35">
        <v>394973.25</v>
      </c>
      <c r="H20" s="36">
        <f t="shared" si="0"/>
        <v>0.09874133358149924</v>
      </c>
      <c r="I20" s="37" t="s">
        <v>44</v>
      </c>
      <c r="J20" s="37" t="s">
        <v>55</v>
      </c>
      <c r="K20" s="38">
        <v>3</v>
      </c>
      <c r="L20" s="39" t="s">
        <v>56</v>
      </c>
      <c r="M20" s="21">
        <v>212205</v>
      </c>
      <c r="N20" s="63">
        <f t="shared" si="1"/>
        <v>0</v>
      </c>
      <c r="O20" s="64"/>
      <c r="P20" s="64"/>
      <c r="Q20" s="64"/>
    </row>
    <row r="21" spans="1:17" s="47" customFormat="1" ht="13.5" thickBot="1">
      <c r="A21" s="105" t="s">
        <v>61</v>
      </c>
      <c r="B21" s="106" t="s">
        <v>62</v>
      </c>
      <c r="C21" s="106" t="s">
        <v>51</v>
      </c>
      <c r="D21" s="107">
        <v>485190</v>
      </c>
      <c r="E21" s="108">
        <v>3220600</v>
      </c>
      <c r="F21" s="109">
        <v>278221.08</v>
      </c>
      <c r="G21" s="109">
        <v>278221.08</v>
      </c>
      <c r="H21" s="110">
        <f t="shared" si="0"/>
        <v>0.08638796497547041</v>
      </c>
      <c r="I21" s="111" t="s">
        <v>55</v>
      </c>
      <c r="J21" s="111" t="s">
        <v>55</v>
      </c>
      <c r="K21" s="112">
        <v>4</v>
      </c>
      <c r="L21" s="113" t="s">
        <v>19</v>
      </c>
      <c r="M21" s="86">
        <v>0</v>
      </c>
      <c r="N21" s="63"/>
      <c r="O21" s="64"/>
      <c r="P21" s="64"/>
      <c r="Q21" s="64"/>
    </row>
    <row r="22" spans="1:17" s="47" customFormat="1" ht="13.5" thickBot="1">
      <c r="A22" s="114" t="s">
        <v>37</v>
      </c>
      <c r="B22" s="115" t="s">
        <v>63</v>
      </c>
      <c r="C22" s="115" t="s">
        <v>17</v>
      </c>
      <c r="D22" s="116">
        <v>239681</v>
      </c>
      <c r="E22" s="117">
        <v>1433800</v>
      </c>
      <c r="F22" s="118">
        <v>109000</v>
      </c>
      <c r="G22" s="118">
        <v>133000</v>
      </c>
      <c r="H22" s="119">
        <f t="shared" si="0"/>
        <v>0.07602176035709304</v>
      </c>
      <c r="I22" s="120" t="s">
        <v>55</v>
      </c>
      <c r="J22" s="120" t="s">
        <v>55</v>
      </c>
      <c r="K22" s="121">
        <v>4</v>
      </c>
      <c r="L22" s="122" t="s">
        <v>40</v>
      </c>
      <c r="M22" s="123">
        <v>0</v>
      </c>
      <c r="N22" s="63"/>
      <c r="O22" s="64"/>
      <c r="P22" s="64"/>
      <c r="Q22" s="64"/>
    </row>
    <row r="23" spans="5:13" s="9" customFormat="1" ht="13.5" thickBot="1">
      <c r="E23" s="41">
        <f>SUM(E6:E22)</f>
        <v>43220200</v>
      </c>
      <c r="F23" s="42">
        <f>SUM(F6:F22)</f>
        <v>3970941.92</v>
      </c>
      <c r="H23" s="43">
        <f t="shared" si="0"/>
        <v>0.09187699085149999</v>
      </c>
      <c r="I23" s="43"/>
      <c r="J23" s="43"/>
      <c r="K23" s="43"/>
      <c r="L23" s="43"/>
      <c r="M23" s="44">
        <f>SUM(M6:M22)</f>
        <v>3000000</v>
      </c>
    </row>
    <row r="26" spans="6:8" ht="13.5" thickBot="1">
      <c r="F26" s="2" t="s">
        <v>64</v>
      </c>
      <c r="G26" s="2"/>
      <c r="H26" s="49"/>
    </row>
    <row r="27" spans="1:7" ht="13.5" thickBot="1">
      <c r="A27" s="3"/>
      <c r="B27" s="3" t="s">
        <v>65</v>
      </c>
      <c r="F27" s="125"/>
      <c r="G27" s="125"/>
    </row>
    <row r="28" spans="1:2" ht="12.75">
      <c r="A28" s="4"/>
      <c r="B28" s="124"/>
    </row>
    <row r="29" spans="1:2" ht="12.75">
      <c r="A29" s="5"/>
      <c r="B29" s="6"/>
    </row>
    <row r="30" spans="1:2" ht="13.5" thickBot="1">
      <c r="A30" s="7"/>
      <c r="B30" s="8"/>
    </row>
  </sheetData>
  <sheetProtection/>
  <mergeCells count="2">
    <mergeCell ref="A3:M3"/>
    <mergeCell ref="A4:M4"/>
  </mergeCells>
  <printOptions/>
  <pageMargins left="0.75" right="0.75" top="1" bottom="1" header="0.5" footer="0.5"/>
  <pageSetup fitToHeight="1" fitToWidth="1" horizontalDpi="600" verticalDpi="600" orientation="landscape" scale="59" r:id="rId1"/>
  <headerFooter alignWithMargins="0">
    <oddHeader>&amp;RAttachment No. 1         
Environmental Protection - May 9, 2012</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9"/>
  <sheetViews>
    <sheetView showGridLines="0" zoomScalePageLayoutView="0" workbookViewId="0" topLeftCell="A1">
      <selection activeCell="A1" sqref="A1:IV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25.5">
      <c r="B1" s="50" t="s">
        <v>66</v>
      </c>
      <c r="C1" s="51"/>
      <c r="D1" s="56"/>
      <c r="E1" s="56"/>
    </row>
    <row r="2" spans="2:5" ht="12.75">
      <c r="B2" s="50" t="s">
        <v>67</v>
      </c>
      <c r="C2" s="51"/>
      <c r="D2" s="56"/>
      <c r="E2" s="56"/>
    </row>
    <row r="3" spans="2:5" ht="12.75">
      <c r="B3" s="52"/>
      <c r="C3" s="52"/>
      <c r="D3" s="57"/>
      <c r="E3" s="57"/>
    </row>
    <row r="4" spans="2:5" ht="38.25">
      <c r="B4" s="53" t="s">
        <v>68</v>
      </c>
      <c r="C4" s="52"/>
      <c r="D4" s="57"/>
      <c r="E4" s="57"/>
    </row>
    <row r="5" spans="2:5" ht="12.75">
      <c r="B5" s="52"/>
      <c r="C5" s="52"/>
      <c r="D5" s="57"/>
      <c r="E5" s="57"/>
    </row>
    <row r="6" spans="2:5" ht="12.75">
      <c r="B6" s="50" t="s">
        <v>69</v>
      </c>
      <c r="C6" s="51"/>
      <c r="D6" s="56"/>
      <c r="E6" s="58" t="s">
        <v>70</v>
      </c>
    </row>
    <row r="7" spans="2:5" ht="13.5" thickBot="1">
      <c r="B7" s="52"/>
      <c r="C7" s="52"/>
      <c r="D7" s="57"/>
      <c r="E7" s="57"/>
    </row>
    <row r="8" spans="2:5" ht="39" thickBot="1">
      <c r="B8" s="54" t="s">
        <v>71</v>
      </c>
      <c r="C8" s="55"/>
      <c r="D8" s="59"/>
      <c r="E8" s="60">
        <v>57</v>
      </c>
    </row>
    <row r="9" spans="2:5" ht="12.75">
      <c r="B9" s="52"/>
      <c r="C9" s="52"/>
      <c r="D9" s="57"/>
      <c r="E9" s="5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OCDWEP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Rhoads</dc:creator>
  <cp:keywords/>
  <dc:description/>
  <cp:lastModifiedBy>Jamie McNamara</cp:lastModifiedBy>
  <cp:lastPrinted>2012-05-14T13:42:10Z</cp:lastPrinted>
  <dcterms:created xsi:type="dcterms:W3CDTF">2012-05-03T18:03:16Z</dcterms:created>
  <dcterms:modified xsi:type="dcterms:W3CDTF">2012-05-14T16:06:42Z</dcterms:modified>
  <cp:category/>
  <cp:version/>
  <cp:contentType/>
  <cp:contentStatus/>
</cp:coreProperties>
</file>